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iskstation\Shared\VHS_RT\VAK\Sukorady\Dokumentace\Kalkulace\"/>
    </mc:Choice>
  </mc:AlternateContent>
  <bookViews>
    <workbookView xWindow="0" yWindow="0" windowWidth="25200" windowHeight="12135"/>
  </bookViews>
  <sheets>
    <sheet name="odpadní" sheetId="3" r:id="rId1"/>
  </sheets>
  <definedNames>
    <definedName name="_xlnm.Print_Area" localSheetId="0">odpadní!$A$1:$G$70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3" l="1"/>
  <c r="F62" i="3"/>
  <c r="G61" i="3"/>
  <c r="F61" i="3"/>
  <c r="E61" i="3"/>
  <c r="G60" i="3"/>
  <c r="G62" i="3" s="1"/>
  <c r="G63" i="3" s="1"/>
  <c r="F60" i="3"/>
  <c r="E60" i="3"/>
  <c r="E62" i="3" s="1"/>
  <c r="E63" i="3" s="1"/>
  <c r="G58" i="3"/>
  <c r="F58" i="3"/>
  <c r="E58" i="3"/>
  <c r="G56" i="3"/>
  <c r="F56" i="3"/>
  <c r="E56" i="3"/>
  <c r="G55" i="3"/>
  <c r="F55" i="3"/>
  <c r="E55" i="3"/>
  <c r="F40" i="3"/>
  <c r="E40" i="3"/>
  <c r="D40" i="3"/>
</calcChain>
</file>

<file path=xl/sharedStrings.xml><?xml version="1.0" encoding="utf-8"?>
<sst xmlns="http://schemas.openxmlformats.org/spreadsheetml/2006/main" count="153" uniqueCount="110">
  <si>
    <r>
      <t xml:space="preserve">                                                                                                                                     </t>
    </r>
    <r>
      <rPr>
        <vertAlign val="subscript"/>
        <sz val="15.5"/>
        <color rgb="FF000000"/>
        <rFont val="Times New Roman"/>
        <family val="1"/>
        <charset val="238"/>
      </rPr>
      <t>Tabulka č. 1</t>
    </r>
    <r>
      <rPr>
        <sz val="10"/>
        <color rgb="FF000000"/>
        <rFont val="Times New Roman"/>
        <family val="1"/>
        <charset val="238"/>
      </rPr>
      <t xml:space="preserve"> </t>
    </r>
  </si>
  <si>
    <t xml:space="preserve">I </t>
  </si>
  <si>
    <t xml:space="preserve">Příjemce vodného a stočného </t>
  </si>
  <si>
    <t xml:space="preserve"> </t>
  </si>
  <si>
    <t xml:space="preserve">II </t>
  </si>
  <si>
    <t xml:space="preserve">Provozovatel-název a IČO </t>
  </si>
  <si>
    <t xml:space="preserve">III </t>
  </si>
  <si>
    <t xml:space="preserve">Vlastník–název a IČO </t>
  </si>
  <si>
    <t xml:space="preserve">IV </t>
  </si>
  <si>
    <t xml:space="preserve">Formulář     A až F  </t>
  </si>
  <si>
    <t xml:space="preserve">V  </t>
  </si>
  <si>
    <t xml:space="preserve">Index     1 až x </t>
  </si>
  <si>
    <t xml:space="preserve">VI </t>
  </si>
  <si>
    <t xml:space="preserve">IČPE související s cenou </t>
  </si>
  <si>
    <t xml:space="preserve">Řádek </t>
  </si>
  <si>
    <t xml:space="preserve">Nákladové položky </t>
  </si>
  <si>
    <t xml:space="preserve">Měrná jednotka </t>
  </si>
  <si>
    <t xml:space="preserve">1. </t>
  </si>
  <si>
    <t xml:space="preserve">Materiál </t>
  </si>
  <si>
    <t xml:space="preserve">- surová voda podzemní + povrchová </t>
  </si>
  <si>
    <t xml:space="preserve">mil. Kč </t>
  </si>
  <si>
    <t xml:space="preserve">- chemikálie </t>
  </si>
  <si>
    <t xml:space="preserve">- ostatní materiál </t>
  </si>
  <si>
    <t xml:space="preserve">2. </t>
  </si>
  <si>
    <t xml:space="preserve">Energie </t>
  </si>
  <si>
    <t xml:space="preserve">- elektrická energie </t>
  </si>
  <si>
    <t xml:space="preserve">- ostatní energie (plyn, pevná a kapalná energie) </t>
  </si>
  <si>
    <t xml:space="preserve">3. </t>
  </si>
  <si>
    <t xml:space="preserve">Mzdy  </t>
  </si>
  <si>
    <t xml:space="preserve">- přímé mzdy </t>
  </si>
  <si>
    <t xml:space="preserve">- ostatní osobní náklady </t>
  </si>
  <si>
    <t xml:space="preserve">4. </t>
  </si>
  <si>
    <t xml:space="preserve">Ostatní přímé náklady </t>
  </si>
  <si>
    <t xml:space="preserve">- odpisy    </t>
  </si>
  <si>
    <t xml:space="preserve">- opravy infrastrukturního majetku </t>
  </si>
  <si>
    <t xml:space="preserve">- nájem infrastrukturního majetku </t>
  </si>
  <si>
    <t xml:space="preserve">-prostředky obnovy infrastrukturního majetku   </t>
  </si>
  <si>
    <t xml:space="preserve">5. </t>
  </si>
  <si>
    <t xml:space="preserve">Provozní náklady </t>
  </si>
  <si>
    <t xml:space="preserve">- poplatky za vypouštění odpadních vod </t>
  </si>
  <si>
    <t xml:space="preserve">- ostatní provozní náklady externí </t>
  </si>
  <si>
    <t xml:space="preserve">6. </t>
  </si>
  <si>
    <t xml:space="preserve">Finanční náklady </t>
  </si>
  <si>
    <t xml:space="preserve">7. </t>
  </si>
  <si>
    <t xml:space="preserve">Finanční výnosy </t>
  </si>
  <si>
    <t xml:space="preserve">8. </t>
  </si>
  <si>
    <t xml:space="preserve">Výrobní režie </t>
  </si>
  <si>
    <t xml:space="preserve">9. </t>
  </si>
  <si>
    <t xml:space="preserve">Správní režie </t>
  </si>
  <si>
    <t xml:space="preserve">10. </t>
  </si>
  <si>
    <t xml:space="preserve">Úplné vlastní náklady </t>
  </si>
  <si>
    <t xml:space="preserve"> A </t>
  </si>
  <si>
    <t xml:space="preserve"> B </t>
  </si>
  <si>
    <t xml:space="preserve">Pořizovací cena souvisejícího provozního hmotného majetku </t>
  </si>
  <si>
    <t xml:space="preserve"> C </t>
  </si>
  <si>
    <t xml:space="preserve">Počet pracovníků </t>
  </si>
  <si>
    <t xml:space="preserve">osob </t>
  </si>
  <si>
    <t xml:space="preserve">Voda odpadní odváděná fakturovaná </t>
  </si>
  <si>
    <t xml:space="preserve">- z toho domácnosti </t>
  </si>
  <si>
    <t xml:space="preserve">Voda odpadní čištěná   </t>
  </si>
  <si>
    <t xml:space="preserve">Text </t>
  </si>
  <si>
    <t xml:space="preserve">Kalkulace </t>
  </si>
  <si>
    <t xml:space="preserve"> 11. </t>
  </si>
  <si>
    <t xml:space="preserve">JEDNOTKOVÉ NÁKLADY v  </t>
  </si>
  <si>
    <t xml:space="preserve"> 12. </t>
  </si>
  <si>
    <t xml:space="preserve">ÚVN </t>
  </si>
  <si>
    <t xml:space="preserve"> 13. </t>
  </si>
  <si>
    <t xml:space="preserve">Kalkulační zisk </t>
  </si>
  <si>
    <t xml:space="preserve">% </t>
  </si>
  <si>
    <t xml:space="preserve">- z ř. 13 na rozvoj a obnovu infrastrukturního majetku </t>
  </si>
  <si>
    <t xml:space="preserve"> 16. </t>
  </si>
  <si>
    <t xml:space="preserve">Celkem ÚVN + zisk </t>
  </si>
  <si>
    <t xml:space="preserve"> 17. </t>
  </si>
  <si>
    <t xml:space="preserve">Voda fakturovaná pitná, odpadní + srážková </t>
  </si>
  <si>
    <t xml:space="preserve"> 18. </t>
  </si>
  <si>
    <t xml:space="preserve">CENA pro vodné, stočné </t>
  </si>
  <si>
    <t xml:space="preserve"> 19. </t>
  </si>
  <si>
    <t xml:space="preserve">CENA pro vodné, stočné + DPH </t>
  </si>
  <si>
    <t xml:space="preserve">Vypracoval: </t>
  </si>
  <si>
    <t xml:space="preserve">Kontroloval: </t>
  </si>
  <si>
    <t xml:space="preserve">Telefon: </t>
  </si>
  <si>
    <t xml:space="preserve">e-mail: </t>
  </si>
  <si>
    <t xml:space="preserve">Datum: </t>
  </si>
  <si>
    <t xml:space="preserve">Schválil - zástupce provozovatele:  </t>
  </si>
  <si>
    <t xml:space="preserve">- pitná voda převzatá + odpadní voda předaná k čištění </t>
  </si>
  <si>
    <r>
      <t>- ostatní provozní náklady ve vlastní</t>
    </r>
    <r>
      <rPr>
        <sz val="14"/>
        <color rgb="FF000000"/>
        <rFont val="Times New Roman"/>
        <family val="1"/>
        <charset val="238"/>
      </rPr>
      <t xml:space="preserve"> </t>
    </r>
    <r>
      <rPr>
        <u/>
        <sz val="14"/>
        <color rgb="FF000000"/>
        <rFont val="Times New Roman"/>
        <family val="1"/>
        <charset val="238"/>
      </rPr>
      <t>režii</t>
    </r>
    <r>
      <rPr>
        <sz val="14"/>
        <color rgb="FF000000"/>
        <rFont val="Times New Roman"/>
        <family val="1"/>
        <charset val="238"/>
      </rPr>
      <t xml:space="preserve"> </t>
    </r>
  </si>
  <si>
    <r>
      <t>mil. m</t>
    </r>
    <r>
      <rPr>
        <vertAlign val="superscript"/>
        <sz val="14"/>
        <color rgb="FF000000"/>
        <rFont val="Times New Roman"/>
        <family val="1"/>
        <charset val="238"/>
      </rPr>
      <t>3</t>
    </r>
    <r>
      <rPr>
        <sz val="14"/>
        <color rgb="FF000000"/>
        <rFont val="Times New Roman"/>
        <family val="1"/>
        <charset val="238"/>
      </rPr>
      <t xml:space="preserve"> </t>
    </r>
  </si>
  <si>
    <r>
      <t>Kč.m</t>
    </r>
    <r>
      <rPr>
        <vertAlign val="superscript"/>
        <sz val="14"/>
        <color rgb="FF000000"/>
        <rFont val="Times New Roman"/>
        <family val="1"/>
        <charset val="238"/>
      </rPr>
      <t>-3</t>
    </r>
    <r>
      <rPr>
        <sz val="14"/>
        <color rgb="FF000000"/>
        <rFont val="Times New Roman"/>
        <family val="1"/>
        <charset val="238"/>
      </rPr>
      <t xml:space="preserve"> </t>
    </r>
  </si>
  <si>
    <t>Náklady pro výpočet ceny pro stočné</t>
  </si>
  <si>
    <t>Voda Odpadní</t>
  </si>
  <si>
    <t>Voda odpadní</t>
  </si>
  <si>
    <t>A</t>
  </si>
  <si>
    <t xml:space="preserve">Kalkulovaná cena pro stočné </t>
  </si>
  <si>
    <t>Hodnota souvisejícího infr.majetku podle VÚME</t>
  </si>
  <si>
    <t>Řádek</t>
  </si>
  <si>
    <t>mil. Kč</t>
  </si>
  <si>
    <t>podíl kalkul. zisku z ÚVN - orientační ukazatel</t>
  </si>
  <si>
    <t>Richard Trkan</t>
  </si>
  <si>
    <t>Obec Sukorady</t>
  </si>
  <si>
    <t>Vodohospodářské služby RT, s.r.o., IČ: 27461556</t>
  </si>
  <si>
    <t>Obec Sukorady, IČ: 00508969</t>
  </si>
  <si>
    <t>2115-759350-00508969-3/1-27461556</t>
  </si>
  <si>
    <t>Martina Kosinová</t>
  </si>
  <si>
    <t>Jana Pečová</t>
  </si>
  <si>
    <t>kosinova@vhs-rt.cz</t>
  </si>
  <si>
    <t>skutečnost</t>
  </si>
  <si>
    <t>kalkulace</t>
  </si>
  <si>
    <t>kalkulace - skutečné náklady bez odpisů</t>
  </si>
  <si>
    <t>VÝPOČET (KALKULACE) CEN PRO STOČNÉ PRO KALENDÁŘNÍ ROK 2017</t>
  </si>
  <si>
    <t xml:space="preserve"> s tímhle se dá čarovat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</si>
</sst>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13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vertAlign val="subscript"/>
      <sz val="15.5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u/>
      <sz val="14"/>
      <color rgb="FF000000"/>
      <name val="Times New Roman"/>
      <family val="1"/>
      <charset val="238"/>
    </font>
    <font>
      <vertAlign val="superscript"/>
      <sz val="14"/>
      <color rgb="FF000000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3"/>
      <color rgb="FF000000"/>
      <name val="Times New Roman"/>
      <family val="1"/>
      <charset val="238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04">
    <xf numFmtId="0" fontId="0" fillId="0" borderId="0" xfId="0"/>
    <xf numFmtId="0" fontId="2" fillId="0" borderId="0" xfId="0" applyFont="1" applyAlignment="1">
      <alignment horizontal="left" vertical="center" indent="7"/>
    </xf>
    <xf numFmtId="0" fontId="2" fillId="0" borderId="0" xfId="0" applyFont="1" applyAlignment="1">
      <alignment horizontal="left" vertical="center" indent="6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 indent="6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0" borderId="12" xfId="0" applyBorder="1" applyAlignment="1"/>
    <xf numFmtId="0" fontId="0" fillId="0" borderId="0" xfId="0" applyBorder="1" applyAlignment="1"/>
    <xf numFmtId="0" fontId="2" fillId="0" borderId="1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6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164" fontId="0" fillId="0" borderId="0" xfId="0" applyNumberFormat="1" applyAlignment="1">
      <alignment horizontal="center"/>
    </xf>
    <xf numFmtId="164" fontId="5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1" xfId="0" applyFont="1" applyBorder="1" applyAlignment="1">
      <alignment vertical="center" wrapText="1"/>
    </xf>
    <xf numFmtId="0" fontId="0" fillId="0" borderId="9" xfId="0" applyBorder="1" applyAlignment="1"/>
    <xf numFmtId="0" fontId="0" fillId="0" borderId="2" xfId="0" applyBorder="1" applyAlignment="1"/>
    <xf numFmtId="0" fontId="2" fillId="0" borderId="11" xfId="0" applyFont="1" applyBorder="1" applyAlignment="1">
      <alignment horizontal="left" vertical="center" wrapText="1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left"/>
    </xf>
    <xf numFmtId="0" fontId="10" fillId="0" borderId="1" xfId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2" fontId="5" fillId="0" borderId="4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7" xfId="0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164" fontId="5" fillId="0" borderId="10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16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 wrapText="1"/>
    </xf>
    <xf numFmtId="164" fontId="12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16" fontId="5" fillId="0" borderId="11" xfId="0" applyNumberFormat="1" applyFont="1" applyFill="1" applyBorder="1" applyAlignment="1">
      <alignment horizontal="center" vertical="center" wrapText="1"/>
    </xf>
    <xf numFmtId="16" fontId="5" fillId="0" borderId="9" xfId="0" applyNumberFormat="1" applyFont="1" applyFill="1" applyBorder="1" applyAlignment="1">
      <alignment horizontal="center" vertical="center" wrapText="1"/>
    </xf>
    <xf numFmtId="16" fontId="5" fillId="0" borderId="2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sinova@vhs-rt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8"/>
  <sheetViews>
    <sheetView tabSelected="1" topLeftCell="A11" workbookViewId="0">
      <selection activeCell="H57" sqref="H57"/>
    </sheetView>
  </sheetViews>
  <sheetFormatPr defaultRowHeight="15" x14ac:dyDescent="0.25"/>
  <cols>
    <col min="1" max="1" width="11.5703125" customWidth="1"/>
    <col min="2" max="2" width="54.7109375" customWidth="1"/>
    <col min="3" max="3" width="14.85546875" customWidth="1"/>
    <col min="4" max="7" width="29.140625" style="30" customWidth="1"/>
    <col min="8" max="9" width="29.140625" style="6" customWidth="1"/>
    <col min="10" max="14" width="9.5703125" customWidth="1"/>
  </cols>
  <sheetData>
    <row r="1" spans="1:20" ht="15.75" x14ac:dyDescent="0.25">
      <c r="A1" s="52" t="s">
        <v>108</v>
      </c>
      <c r="B1" s="52"/>
      <c r="C1" s="52"/>
      <c r="D1" s="52"/>
      <c r="E1" s="52"/>
      <c r="F1" s="52"/>
      <c r="G1" s="52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ht="24" thickBot="1" x14ac:dyDescent="0.3">
      <c r="A2" s="1" t="s">
        <v>0</v>
      </c>
    </row>
    <row r="3" spans="1:20" ht="22.5" customHeight="1" thickBot="1" x14ac:dyDescent="0.3">
      <c r="A3" s="11" t="s">
        <v>1</v>
      </c>
      <c r="B3" s="17" t="s">
        <v>2</v>
      </c>
      <c r="C3" s="60" t="s">
        <v>98</v>
      </c>
      <c r="D3" s="61"/>
      <c r="E3" s="61"/>
      <c r="F3" s="61"/>
      <c r="G3" s="62"/>
      <c r="H3" s="18"/>
      <c r="I3" s="19"/>
    </row>
    <row r="4" spans="1:20" ht="22.5" customHeight="1" thickBot="1" x14ac:dyDescent="0.3">
      <c r="A4" s="15" t="s">
        <v>4</v>
      </c>
      <c r="B4" s="8" t="s">
        <v>5</v>
      </c>
      <c r="C4" s="60" t="s">
        <v>99</v>
      </c>
      <c r="D4" s="61"/>
      <c r="E4" s="61"/>
      <c r="F4" s="61"/>
      <c r="G4" s="62"/>
      <c r="H4" s="18"/>
      <c r="I4" s="19"/>
    </row>
    <row r="5" spans="1:20" ht="22.5" customHeight="1" thickBot="1" x14ac:dyDescent="0.3">
      <c r="A5" s="15" t="s">
        <v>6</v>
      </c>
      <c r="B5" s="8" t="s">
        <v>7</v>
      </c>
      <c r="C5" s="60" t="s">
        <v>100</v>
      </c>
      <c r="D5" s="61"/>
      <c r="E5" s="61"/>
      <c r="F5" s="61"/>
      <c r="G5" s="62"/>
      <c r="H5" s="18"/>
      <c r="I5" s="19"/>
    </row>
    <row r="6" spans="1:20" ht="22.5" customHeight="1" thickBot="1" x14ac:dyDescent="0.3">
      <c r="A6" s="15" t="s">
        <v>8</v>
      </c>
      <c r="B6" s="8" t="s">
        <v>9</v>
      </c>
      <c r="C6" s="60" t="s">
        <v>91</v>
      </c>
      <c r="D6" s="61"/>
      <c r="E6" s="61"/>
      <c r="F6" s="61"/>
      <c r="G6" s="62"/>
      <c r="H6" s="18"/>
      <c r="I6" s="19"/>
    </row>
    <row r="7" spans="1:20" ht="22.5" customHeight="1" thickBot="1" x14ac:dyDescent="0.3">
      <c r="A7" s="15" t="s">
        <v>10</v>
      </c>
      <c r="B7" s="8" t="s">
        <v>11</v>
      </c>
      <c r="C7" s="63">
        <v>1</v>
      </c>
      <c r="D7" s="64"/>
      <c r="E7" s="64"/>
      <c r="F7" s="64"/>
      <c r="G7" s="65"/>
      <c r="H7" s="20"/>
      <c r="I7" s="21"/>
    </row>
    <row r="8" spans="1:20" ht="22.5" customHeight="1" thickBot="1" x14ac:dyDescent="0.3">
      <c r="A8" s="15" t="s">
        <v>12</v>
      </c>
      <c r="B8" s="8" t="s">
        <v>13</v>
      </c>
      <c r="C8" s="60" t="s">
        <v>101</v>
      </c>
      <c r="D8" s="61"/>
      <c r="E8" s="61"/>
      <c r="F8" s="61"/>
      <c r="G8" s="62"/>
      <c r="H8" s="18"/>
      <c r="I8" s="19"/>
    </row>
    <row r="9" spans="1:20" ht="16.5" thickBot="1" x14ac:dyDescent="0.3">
      <c r="A9" s="2" t="s">
        <v>3</v>
      </c>
    </row>
    <row r="10" spans="1:20" ht="31.5" customHeight="1" thickBot="1" x14ac:dyDescent="0.3">
      <c r="A10" s="70" t="s">
        <v>14</v>
      </c>
      <c r="B10" s="71" t="s">
        <v>88</v>
      </c>
      <c r="C10" s="72"/>
      <c r="D10" s="72"/>
      <c r="E10" s="72"/>
      <c r="F10" s="72"/>
      <c r="G10" s="72"/>
      <c r="H10" s="73"/>
      <c r="I10" s="74"/>
    </row>
    <row r="11" spans="1:20" ht="19.5" thickBot="1" x14ac:dyDescent="0.3">
      <c r="A11" s="75"/>
      <c r="B11" s="70" t="s">
        <v>15</v>
      </c>
      <c r="C11" s="76" t="s">
        <v>16</v>
      </c>
      <c r="D11" s="77" t="s">
        <v>89</v>
      </c>
      <c r="E11" s="78"/>
      <c r="F11" s="78"/>
      <c r="G11" s="79"/>
      <c r="H11" s="80"/>
      <c r="I11" s="80"/>
    </row>
    <row r="12" spans="1:20" ht="19.5" thickBot="1" x14ac:dyDescent="0.3">
      <c r="A12" s="75"/>
      <c r="B12" s="75"/>
      <c r="C12" s="81"/>
      <c r="D12" s="82">
        <v>2016</v>
      </c>
      <c r="E12" s="82">
        <v>2017</v>
      </c>
      <c r="F12" s="82">
        <v>2017</v>
      </c>
      <c r="G12" s="82">
        <v>2017</v>
      </c>
      <c r="H12" s="80"/>
      <c r="I12" s="80"/>
    </row>
    <row r="13" spans="1:20" ht="38.25" thickBot="1" x14ac:dyDescent="0.3">
      <c r="A13" s="83"/>
      <c r="B13" s="83"/>
      <c r="C13" s="84"/>
      <c r="D13" s="85" t="s">
        <v>105</v>
      </c>
      <c r="E13" s="85" t="s">
        <v>107</v>
      </c>
      <c r="F13" s="85" t="s">
        <v>106</v>
      </c>
      <c r="G13" s="85" t="s">
        <v>106</v>
      </c>
      <c r="H13" s="80"/>
      <c r="I13" s="80"/>
    </row>
    <row r="14" spans="1:20" ht="17.25" thickTop="1" thickBot="1" x14ac:dyDescent="0.3">
      <c r="A14" s="86" t="s">
        <v>17</v>
      </c>
      <c r="B14" s="87" t="s">
        <v>18</v>
      </c>
      <c r="C14" s="88"/>
      <c r="D14" s="89"/>
      <c r="E14" s="89"/>
      <c r="F14" s="89"/>
      <c r="G14" s="90"/>
      <c r="H14" s="80"/>
      <c r="I14" s="80"/>
    </row>
    <row r="15" spans="1:20" ht="57.75" customHeight="1" thickBot="1" x14ac:dyDescent="0.3">
      <c r="A15" s="91">
        <v>41640</v>
      </c>
      <c r="B15" s="92" t="s">
        <v>19</v>
      </c>
      <c r="C15" s="92" t="s">
        <v>20</v>
      </c>
      <c r="D15" s="93">
        <v>0</v>
      </c>
      <c r="E15" s="93">
        <v>0</v>
      </c>
      <c r="F15" s="93">
        <v>0</v>
      </c>
      <c r="G15" s="93">
        <v>0</v>
      </c>
      <c r="H15" s="80"/>
      <c r="I15" s="80"/>
    </row>
    <row r="16" spans="1:20" ht="38.25" thickBot="1" x14ac:dyDescent="0.3">
      <c r="A16" s="91">
        <v>41671</v>
      </c>
      <c r="B16" s="92" t="s">
        <v>84</v>
      </c>
      <c r="C16" s="92" t="s">
        <v>20</v>
      </c>
      <c r="D16" s="93">
        <v>0</v>
      </c>
      <c r="E16" s="93">
        <v>0</v>
      </c>
      <c r="F16" s="93">
        <v>0</v>
      </c>
      <c r="G16" s="93">
        <v>0</v>
      </c>
      <c r="H16" s="80"/>
      <c r="I16" s="80"/>
    </row>
    <row r="17" spans="1:9" ht="19.5" thickBot="1" x14ac:dyDescent="0.3">
      <c r="A17" s="91">
        <v>41699</v>
      </c>
      <c r="B17" s="92" t="s">
        <v>21</v>
      </c>
      <c r="C17" s="92" t="s">
        <v>20</v>
      </c>
      <c r="D17" s="93">
        <v>0</v>
      </c>
      <c r="E17" s="93">
        <v>5.7499999999999999E-3</v>
      </c>
      <c r="F17" s="93">
        <v>5.7499999999999999E-3</v>
      </c>
      <c r="G17" s="93">
        <v>5.7499999999999999E-3</v>
      </c>
      <c r="H17" s="80"/>
      <c r="I17" s="80"/>
    </row>
    <row r="18" spans="1:9" ht="19.5" thickBot="1" x14ac:dyDescent="0.3">
      <c r="A18" s="91">
        <v>41730</v>
      </c>
      <c r="B18" s="92" t="s">
        <v>22</v>
      </c>
      <c r="C18" s="92" t="s">
        <v>20</v>
      </c>
      <c r="D18" s="93">
        <v>8.2349999999999993E-3</v>
      </c>
      <c r="E18" s="93">
        <v>5.7499999999999999E-3</v>
      </c>
      <c r="F18" s="93">
        <v>5.7499999999999999E-3</v>
      </c>
      <c r="G18" s="93">
        <v>5.7499999999999999E-3</v>
      </c>
      <c r="H18" s="80"/>
      <c r="I18" s="80"/>
    </row>
    <row r="19" spans="1:9" ht="19.5" thickBot="1" x14ac:dyDescent="0.3">
      <c r="A19" s="94" t="s">
        <v>23</v>
      </c>
      <c r="B19" s="92" t="s">
        <v>24</v>
      </c>
      <c r="C19" s="71"/>
      <c r="D19" s="72"/>
      <c r="E19" s="72"/>
      <c r="F19" s="72"/>
      <c r="G19" s="95"/>
      <c r="H19" s="80"/>
      <c r="I19" s="80"/>
    </row>
    <row r="20" spans="1:9" ht="19.5" thickBot="1" x14ac:dyDescent="0.3">
      <c r="A20" s="91">
        <v>41641</v>
      </c>
      <c r="B20" s="92" t="s">
        <v>25</v>
      </c>
      <c r="C20" s="92" t="s">
        <v>20</v>
      </c>
      <c r="D20" s="93">
        <v>0.122446</v>
      </c>
      <c r="E20" s="93">
        <v>0.13800000000000001</v>
      </c>
      <c r="F20" s="93">
        <v>0.13800000000000001</v>
      </c>
      <c r="G20" s="93">
        <v>0.13800000000000001</v>
      </c>
      <c r="H20" s="80"/>
      <c r="I20" s="80"/>
    </row>
    <row r="21" spans="1:9" ht="19.5" thickBot="1" x14ac:dyDescent="0.3">
      <c r="A21" s="91">
        <v>41672</v>
      </c>
      <c r="B21" s="92" t="s">
        <v>26</v>
      </c>
      <c r="C21" s="92" t="s">
        <v>20</v>
      </c>
      <c r="D21" s="93">
        <v>5.3232000000000002E-2</v>
      </c>
      <c r="E21" s="93">
        <v>9.1999999999999998E-3</v>
      </c>
      <c r="F21" s="93">
        <v>9.1999999999999998E-3</v>
      </c>
      <c r="G21" s="93">
        <v>9.1999999999999998E-3</v>
      </c>
      <c r="H21" s="80"/>
      <c r="I21" s="80"/>
    </row>
    <row r="22" spans="1:9" ht="19.5" thickBot="1" x14ac:dyDescent="0.3">
      <c r="A22" s="94" t="s">
        <v>27</v>
      </c>
      <c r="B22" s="92" t="s">
        <v>28</v>
      </c>
      <c r="C22" s="71"/>
      <c r="D22" s="72"/>
      <c r="E22" s="72"/>
      <c r="F22" s="72"/>
      <c r="G22" s="95"/>
      <c r="H22" s="80"/>
      <c r="I22" s="80"/>
    </row>
    <row r="23" spans="1:9" ht="19.5" thickBot="1" x14ac:dyDescent="0.3">
      <c r="A23" s="91">
        <v>41642</v>
      </c>
      <c r="B23" s="92" t="s">
        <v>29</v>
      </c>
      <c r="C23" s="92" t="s">
        <v>20</v>
      </c>
      <c r="D23" s="93">
        <v>0</v>
      </c>
      <c r="E23" s="93">
        <v>0</v>
      </c>
      <c r="F23" s="93">
        <v>0</v>
      </c>
      <c r="G23" s="93">
        <v>0</v>
      </c>
      <c r="H23" s="80"/>
      <c r="I23" s="80"/>
    </row>
    <row r="24" spans="1:9" ht="19.5" thickBot="1" x14ac:dyDescent="0.3">
      <c r="A24" s="91">
        <v>41673</v>
      </c>
      <c r="B24" s="92" t="s">
        <v>30</v>
      </c>
      <c r="C24" s="92" t="s">
        <v>20</v>
      </c>
      <c r="D24" s="93">
        <v>4.1999999999999997E-3</v>
      </c>
      <c r="E24" s="93">
        <v>8.3999999999999995E-3</v>
      </c>
      <c r="F24" s="93">
        <v>8.3999999999999995E-3</v>
      </c>
      <c r="G24" s="93">
        <v>8.3999999999999995E-3</v>
      </c>
      <c r="H24" s="80"/>
      <c r="I24" s="80"/>
    </row>
    <row r="25" spans="1:9" ht="19.5" thickBot="1" x14ac:dyDescent="0.3">
      <c r="A25" s="94" t="s">
        <v>31</v>
      </c>
      <c r="B25" s="92" t="s">
        <v>32</v>
      </c>
      <c r="C25" s="71"/>
      <c r="D25" s="72"/>
      <c r="E25" s="72"/>
      <c r="F25" s="72"/>
      <c r="G25" s="95"/>
      <c r="H25" s="80"/>
      <c r="I25" s="80"/>
    </row>
    <row r="26" spans="1:9" ht="19.5" thickBot="1" x14ac:dyDescent="0.3">
      <c r="A26" s="91">
        <v>41643</v>
      </c>
      <c r="B26" s="92" t="s">
        <v>33</v>
      </c>
      <c r="C26" s="92" t="s">
        <v>20</v>
      </c>
      <c r="D26" s="93">
        <v>0</v>
      </c>
      <c r="E26" s="93">
        <v>0</v>
      </c>
      <c r="F26" s="93">
        <v>0.177396</v>
      </c>
      <c r="G26" s="93">
        <v>0.177396</v>
      </c>
      <c r="H26" s="80"/>
      <c r="I26" s="80"/>
    </row>
    <row r="27" spans="1:9" ht="19.5" thickBot="1" x14ac:dyDescent="0.3">
      <c r="A27" s="91">
        <v>41674</v>
      </c>
      <c r="B27" s="92" t="s">
        <v>34</v>
      </c>
      <c r="C27" s="92" t="s">
        <v>20</v>
      </c>
      <c r="D27" s="93">
        <v>1.7250000000000001E-2</v>
      </c>
      <c r="E27" s="93">
        <v>2.3E-2</v>
      </c>
      <c r="F27" s="93">
        <v>2.3E-2</v>
      </c>
      <c r="G27" s="93">
        <v>2.3E-2</v>
      </c>
      <c r="H27" s="80"/>
      <c r="I27" s="80"/>
    </row>
    <row r="28" spans="1:9" ht="19.5" thickBot="1" x14ac:dyDescent="0.3">
      <c r="A28" s="91">
        <v>41702</v>
      </c>
      <c r="B28" s="92" t="s">
        <v>35</v>
      </c>
      <c r="C28" s="92" t="s">
        <v>20</v>
      </c>
      <c r="D28" s="93">
        <v>0</v>
      </c>
      <c r="E28" s="93">
        <v>0</v>
      </c>
      <c r="F28" s="93">
        <v>0</v>
      </c>
      <c r="G28" s="93">
        <v>0</v>
      </c>
      <c r="H28" s="80"/>
      <c r="I28" s="80"/>
    </row>
    <row r="29" spans="1:9" ht="19.5" thickBot="1" x14ac:dyDescent="0.3">
      <c r="A29" s="91">
        <v>41733</v>
      </c>
      <c r="B29" s="96" t="s">
        <v>36</v>
      </c>
      <c r="C29" s="92" t="s">
        <v>20</v>
      </c>
      <c r="D29" s="97">
        <v>0</v>
      </c>
      <c r="E29" s="97">
        <v>0.1</v>
      </c>
      <c r="F29" s="97">
        <v>0</v>
      </c>
      <c r="G29" s="97">
        <v>0</v>
      </c>
      <c r="H29" s="80"/>
      <c r="I29" s="80"/>
    </row>
    <row r="30" spans="1:9" ht="19.5" thickBot="1" x14ac:dyDescent="0.3">
      <c r="A30" s="94" t="s">
        <v>37</v>
      </c>
      <c r="B30" s="92" t="s">
        <v>38</v>
      </c>
      <c r="C30" s="71"/>
      <c r="D30" s="72"/>
      <c r="E30" s="72"/>
      <c r="F30" s="72"/>
      <c r="G30" s="95"/>
      <c r="H30" s="80"/>
      <c r="I30" s="80"/>
    </row>
    <row r="31" spans="1:9" ht="19.5" thickBot="1" x14ac:dyDescent="0.3">
      <c r="A31" s="91">
        <v>41644</v>
      </c>
      <c r="B31" s="92" t="s">
        <v>39</v>
      </c>
      <c r="C31" s="92" t="s">
        <v>20</v>
      </c>
      <c r="D31" s="93">
        <v>0</v>
      </c>
      <c r="E31" s="93">
        <v>0</v>
      </c>
      <c r="F31" s="93">
        <v>0</v>
      </c>
      <c r="G31" s="93">
        <v>0</v>
      </c>
      <c r="H31" s="80"/>
      <c r="I31" s="80"/>
    </row>
    <row r="32" spans="1:9" ht="19.5" thickBot="1" x14ac:dyDescent="0.3">
      <c r="A32" s="91">
        <v>41675</v>
      </c>
      <c r="B32" s="92" t="s">
        <v>40</v>
      </c>
      <c r="C32" s="92" t="s">
        <v>20</v>
      </c>
      <c r="D32" s="93">
        <v>0.34779599999999999</v>
      </c>
      <c r="E32" s="93">
        <v>0.32600000000000001</v>
      </c>
      <c r="F32" s="93">
        <v>0.32600000000000001</v>
      </c>
      <c r="G32" s="93">
        <v>0.32600000000000001</v>
      </c>
      <c r="H32" s="80"/>
      <c r="I32" s="80"/>
    </row>
    <row r="33" spans="1:9" ht="19.5" thickBot="1" x14ac:dyDescent="0.3">
      <c r="A33" s="91">
        <v>41703</v>
      </c>
      <c r="B33" s="98" t="s">
        <v>85</v>
      </c>
      <c r="C33" s="92" t="s">
        <v>20</v>
      </c>
      <c r="D33" s="93">
        <v>0</v>
      </c>
      <c r="E33" s="93">
        <v>0</v>
      </c>
      <c r="F33" s="93">
        <v>0</v>
      </c>
      <c r="G33" s="93">
        <v>0</v>
      </c>
      <c r="H33" s="80"/>
      <c r="I33" s="80"/>
    </row>
    <row r="34" spans="1:9" ht="19.5" thickBot="1" x14ac:dyDescent="0.3">
      <c r="A34" s="99"/>
      <c r="B34" s="100"/>
      <c r="C34" s="100"/>
      <c r="D34" s="100"/>
      <c r="E34" s="100"/>
      <c r="F34" s="100"/>
      <c r="G34" s="101"/>
      <c r="H34" s="80"/>
      <c r="I34" s="80"/>
    </row>
    <row r="35" spans="1:9" ht="19.5" thickBot="1" x14ac:dyDescent="0.3">
      <c r="A35" s="94" t="s">
        <v>41</v>
      </c>
      <c r="B35" s="92" t="s">
        <v>42</v>
      </c>
      <c r="C35" s="92" t="s">
        <v>20</v>
      </c>
      <c r="D35" s="93">
        <v>0</v>
      </c>
      <c r="E35" s="93">
        <v>0</v>
      </c>
      <c r="F35" s="93">
        <v>0</v>
      </c>
      <c r="G35" s="93">
        <v>0</v>
      </c>
      <c r="H35" s="80"/>
      <c r="I35" s="80"/>
    </row>
    <row r="36" spans="1:9" ht="19.5" thickBot="1" x14ac:dyDescent="0.3">
      <c r="A36" s="94" t="s">
        <v>43</v>
      </c>
      <c r="B36" s="92" t="s">
        <v>44</v>
      </c>
      <c r="C36" s="92" t="s">
        <v>20</v>
      </c>
      <c r="D36" s="93">
        <v>0</v>
      </c>
      <c r="E36" s="93">
        <v>0</v>
      </c>
      <c r="F36" s="93">
        <v>0</v>
      </c>
      <c r="G36" s="93">
        <v>0</v>
      </c>
      <c r="H36" s="80"/>
      <c r="I36" s="80"/>
    </row>
    <row r="37" spans="1:9" ht="19.5" thickBot="1" x14ac:dyDescent="0.3">
      <c r="A37" s="94" t="s">
        <v>45</v>
      </c>
      <c r="B37" s="92" t="s">
        <v>46</v>
      </c>
      <c r="C37" s="92" t="s">
        <v>20</v>
      </c>
      <c r="D37" s="93">
        <v>0</v>
      </c>
      <c r="E37" s="93">
        <v>0</v>
      </c>
      <c r="F37" s="93">
        <v>0</v>
      </c>
      <c r="G37" s="93">
        <v>0</v>
      </c>
      <c r="H37" s="80"/>
      <c r="I37" s="80"/>
    </row>
    <row r="38" spans="1:9" ht="19.5" thickBot="1" x14ac:dyDescent="0.3">
      <c r="A38" s="94" t="s">
        <v>47</v>
      </c>
      <c r="B38" s="92" t="s">
        <v>48</v>
      </c>
      <c r="C38" s="92" t="s">
        <v>20</v>
      </c>
      <c r="D38" s="93">
        <v>0</v>
      </c>
      <c r="E38" s="93">
        <v>0</v>
      </c>
      <c r="F38" s="93">
        <v>0</v>
      </c>
      <c r="G38" s="93">
        <v>0</v>
      </c>
      <c r="H38" s="80"/>
      <c r="I38" s="80"/>
    </row>
    <row r="39" spans="1:9" ht="19.5" thickBot="1" x14ac:dyDescent="0.3">
      <c r="A39" s="71"/>
      <c r="B39" s="72"/>
      <c r="C39" s="72"/>
      <c r="D39" s="72"/>
      <c r="E39" s="72"/>
      <c r="F39" s="72"/>
      <c r="G39" s="95"/>
      <c r="H39" s="80"/>
      <c r="I39" s="80"/>
    </row>
    <row r="40" spans="1:9" ht="19.5" thickBot="1" x14ac:dyDescent="0.3">
      <c r="A40" s="94" t="s">
        <v>49</v>
      </c>
      <c r="B40" s="92" t="s">
        <v>50</v>
      </c>
      <c r="C40" s="92" t="s">
        <v>20</v>
      </c>
      <c r="D40" s="102">
        <f>SUM(D15:D38)</f>
        <v>0.55315899999999996</v>
      </c>
      <c r="E40" s="102">
        <f>SUM(E15:E38)</f>
        <v>0.61610000000000009</v>
      </c>
      <c r="F40" s="102">
        <f>SUM(F15:F38)</f>
        <v>0.69349600000000011</v>
      </c>
      <c r="G40" s="102">
        <v>0.69349600000000011</v>
      </c>
      <c r="H40" s="80"/>
      <c r="I40" s="80"/>
    </row>
    <row r="41" spans="1:9" ht="15" customHeight="1" thickBot="1" x14ac:dyDescent="0.3">
      <c r="A41" s="40"/>
      <c r="B41" s="41"/>
      <c r="C41" s="41"/>
      <c r="D41" s="41"/>
      <c r="E41" s="41"/>
      <c r="F41" s="41"/>
      <c r="G41" s="42"/>
      <c r="H41"/>
      <c r="I41"/>
    </row>
    <row r="42" spans="1:9" ht="20.25" customHeight="1" thickBot="1" x14ac:dyDescent="0.3">
      <c r="A42" s="22" t="s">
        <v>51</v>
      </c>
      <c r="B42" s="27" t="s">
        <v>93</v>
      </c>
      <c r="C42" s="24" t="s">
        <v>20</v>
      </c>
      <c r="D42" s="33">
        <v>19.920000000000002</v>
      </c>
      <c r="E42" s="33">
        <v>19.920000000000002</v>
      </c>
      <c r="F42" s="33">
        <v>19.920000000000002</v>
      </c>
      <c r="G42" s="33">
        <v>19.920000000000002</v>
      </c>
      <c r="H42"/>
      <c r="I42"/>
    </row>
    <row r="43" spans="1:9" ht="38.25" thickBot="1" x14ac:dyDescent="0.3">
      <c r="A43" s="26" t="s">
        <v>52</v>
      </c>
      <c r="B43" s="25" t="s">
        <v>53</v>
      </c>
      <c r="C43" s="25" t="s">
        <v>20</v>
      </c>
      <c r="D43" s="34" t="s">
        <v>3</v>
      </c>
      <c r="E43" s="34"/>
      <c r="F43" s="34"/>
      <c r="G43" s="34" t="s">
        <v>3</v>
      </c>
      <c r="H43"/>
      <c r="I43"/>
    </row>
    <row r="44" spans="1:9" ht="19.5" thickBot="1" x14ac:dyDescent="0.3">
      <c r="A44" s="16" t="s">
        <v>54</v>
      </c>
      <c r="B44" s="8" t="s">
        <v>55</v>
      </c>
      <c r="C44" s="8" t="s">
        <v>56</v>
      </c>
      <c r="D44" s="32">
        <v>1</v>
      </c>
      <c r="E44" s="32">
        <v>1</v>
      </c>
      <c r="F44" s="32">
        <v>1</v>
      </c>
      <c r="G44" s="32">
        <v>1</v>
      </c>
      <c r="H44"/>
      <c r="I44"/>
    </row>
    <row r="45" spans="1:9" ht="19.5" thickBot="1" x14ac:dyDescent="0.3">
      <c r="A45" s="38"/>
      <c r="B45" s="43"/>
      <c r="C45" s="43"/>
      <c r="D45" s="43"/>
      <c r="E45" s="43"/>
      <c r="F45" s="43"/>
      <c r="G45" s="39"/>
      <c r="H45"/>
      <c r="I45"/>
    </row>
    <row r="46" spans="1:9" ht="23.25" thickBot="1" x14ac:dyDescent="0.3">
      <c r="A46" s="16"/>
      <c r="B46" s="9" t="s">
        <v>57</v>
      </c>
      <c r="C46" s="8" t="s">
        <v>86</v>
      </c>
      <c r="D46" s="32">
        <v>5.9519999999999998E-3</v>
      </c>
      <c r="E46" s="32">
        <v>1.1900000000000001E-2</v>
      </c>
      <c r="F46" s="32">
        <v>1.1900000000000001E-2</v>
      </c>
      <c r="G46" s="32">
        <v>1.1900000000000001E-2</v>
      </c>
      <c r="H46"/>
      <c r="I46"/>
    </row>
    <row r="47" spans="1:9" ht="23.25" thickBot="1" x14ac:dyDescent="0.3">
      <c r="A47" s="16"/>
      <c r="B47" s="8" t="s">
        <v>58</v>
      </c>
      <c r="C47" s="8" t="s">
        <v>86</v>
      </c>
      <c r="D47" s="32">
        <v>5.0000000000000001E-3</v>
      </c>
      <c r="E47" s="32">
        <v>9.5000000000000001E-2</v>
      </c>
      <c r="F47" s="32">
        <v>9.4999999999999998E-3</v>
      </c>
      <c r="G47" s="32">
        <v>9.4999999999999998E-3</v>
      </c>
      <c r="H47"/>
      <c r="I47"/>
    </row>
    <row r="48" spans="1:9" ht="21.75" customHeight="1" thickBot="1" x14ac:dyDescent="0.3">
      <c r="A48" s="16"/>
      <c r="B48" s="8" t="s">
        <v>59</v>
      </c>
      <c r="C48" s="8" t="s">
        <v>86</v>
      </c>
      <c r="D48" s="32">
        <v>1.8598E-2</v>
      </c>
      <c r="E48" s="32">
        <v>0.02</v>
      </c>
      <c r="F48" s="32">
        <v>0.02</v>
      </c>
      <c r="G48" s="32">
        <v>0.02</v>
      </c>
      <c r="H48"/>
      <c r="I48"/>
    </row>
    <row r="49" spans="1:9" ht="15.75" x14ac:dyDescent="0.25">
      <c r="A49" s="2" t="s">
        <v>3</v>
      </c>
    </row>
    <row r="50" spans="1:9" x14ac:dyDescent="0.25">
      <c r="A50" s="4" t="s">
        <v>3</v>
      </c>
    </row>
    <row r="51" spans="1:9" ht="19.5" thickBot="1" x14ac:dyDescent="0.35">
      <c r="A51" s="14"/>
      <c r="B51" s="12"/>
      <c r="C51" s="12"/>
      <c r="D51" s="35"/>
      <c r="E51" s="35"/>
      <c r="F51" s="35"/>
      <c r="G51" s="35"/>
      <c r="H51" s="13"/>
    </row>
    <row r="52" spans="1:9" ht="31.5" customHeight="1" thickBot="1" x14ac:dyDescent="0.3">
      <c r="A52" s="44" t="s">
        <v>94</v>
      </c>
      <c r="B52" s="38" t="s">
        <v>92</v>
      </c>
      <c r="C52" s="43"/>
      <c r="D52" s="43"/>
      <c r="E52" s="43"/>
      <c r="F52" s="43"/>
      <c r="G52" s="39"/>
      <c r="I52"/>
    </row>
    <row r="53" spans="1:9" ht="19.5" customHeight="1" thickBot="1" x14ac:dyDescent="0.3">
      <c r="A53" s="45"/>
      <c r="B53" s="53" t="s">
        <v>60</v>
      </c>
      <c r="C53" s="47" t="s">
        <v>16</v>
      </c>
      <c r="D53" s="48"/>
      <c r="E53" s="31" t="s">
        <v>90</v>
      </c>
      <c r="F53" s="31" t="s">
        <v>90</v>
      </c>
      <c r="G53" s="31" t="s">
        <v>90</v>
      </c>
      <c r="I53"/>
    </row>
    <row r="54" spans="1:9" ht="19.5" thickBot="1" x14ac:dyDescent="0.3">
      <c r="A54" s="46"/>
      <c r="B54" s="54"/>
      <c r="C54" s="49"/>
      <c r="D54" s="50"/>
      <c r="E54" s="31" t="s">
        <v>61</v>
      </c>
      <c r="F54" s="31" t="s">
        <v>61</v>
      </c>
      <c r="G54" s="31" t="s">
        <v>61</v>
      </c>
      <c r="I54"/>
    </row>
    <row r="55" spans="1:9" ht="18.75" customHeight="1" thickBot="1" x14ac:dyDescent="0.3">
      <c r="A55" s="22" t="s">
        <v>62</v>
      </c>
      <c r="B55" s="11" t="s">
        <v>63</v>
      </c>
      <c r="C55" s="51" t="s">
        <v>87</v>
      </c>
      <c r="D55" s="51"/>
      <c r="E55" s="36">
        <f>E40/E46</f>
        <v>51.773109243697483</v>
      </c>
      <c r="F55" s="36">
        <f>F40/F46</f>
        <v>58.276974789915968</v>
      </c>
      <c r="G55" s="36">
        <f>G40/G46</f>
        <v>58.276974789915968</v>
      </c>
      <c r="I55"/>
    </row>
    <row r="56" spans="1:9" ht="19.5" thickBot="1" x14ac:dyDescent="0.3">
      <c r="A56" s="22" t="s">
        <v>64</v>
      </c>
      <c r="B56" s="11" t="s">
        <v>65</v>
      </c>
      <c r="C56" s="51" t="s">
        <v>95</v>
      </c>
      <c r="D56" s="51"/>
      <c r="E56" s="36">
        <f>E40</f>
        <v>0.61610000000000009</v>
      </c>
      <c r="F56" s="36">
        <f>F40</f>
        <v>0.69349600000000011</v>
      </c>
      <c r="G56" s="36">
        <f>G40</f>
        <v>0.69349600000000011</v>
      </c>
      <c r="I56"/>
    </row>
    <row r="57" spans="1:9" ht="19.5" thickBot="1" x14ac:dyDescent="0.3">
      <c r="A57" s="22" t="s">
        <v>66</v>
      </c>
      <c r="B57" s="11" t="s">
        <v>67</v>
      </c>
      <c r="C57" s="51" t="s">
        <v>95</v>
      </c>
      <c r="D57" s="51"/>
      <c r="E57" s="103">
        <v>0</v>
      </c>
      <c r="F57" s="103">
        <v>-0.19370000000000001</v>
      </c>
      <c r="G57" s="103">
        <v>-0.18179999999999999</v>
      </c>
      <c r="H57" s="6" t="s">
        <v>109</v>
      </c>
      <c r="I57"/>
    </row>
    <row r="58" spans="1:9" ht="19.5" thickBot="1" x14ac:dyDescent="0.3">
      <c r="A58" s="22">
        <v>14</v>
      </c>
      <c r="B58" s="10" t="s">
        <v>96</v>
      </c>
      <c r="C58" s="38" t="s">
        <v>68</v>
      </c>
      <c r="D58" s="39"/>
      <c r="E58" s="36">
        <f>E57/E56*100</f>
        <v>0</v>
      </c>
      <c r="F58" s="36">
        <f>F57/F56*100</f>
        <v>-27.930946970133931</v>
      </c>
      <c r="G58" s="36">
        <f>G57/G56*100</f>
        <v>-26.215003403047742</v>
      </c>
      <c r="I58"/>
    </row>
    <row r="59" spans="1:9" ht="19.5" thickBot="1" x14ac:dyDescent="0.3">
      <c r="A59" s="22">
        <v>15</v>
      </c>
      <c r="B59" s="28" t="s">
        <v>69</v>
      </c>
      <c r="C59" s="38" t="s">
        <v>95</v>
      </c>
      <c r="D59" s="39"/>
      <c r="E59" s="37">
        <v>0</v>
      </c>
      <c r="F59" s="37">
        <v>0</v>
      </c>
      <c r="G59" s="37">
        <v>0</v>
      </c>
      <c r="I59"/>
    </row>
    <row r="60" spans="1:9" ht="19.5" thickBot="1" x14ac:dyDescent="0.3">
      <c r="A60" s="26" t="s">
        <v>70</v>
      </c>
      <c r="B60" s="11" t="s">
        <v>71</v>
      </c>
      <c r="C60" s="51" t="s">
        <v>95</v>
      </c>
      <c r="D60" s="51"/>
      <c r="E60" s="37">
        <f>E56+E57</f>
        <v>0.61610000000000009</v>
      </c>
      <c r="F60" s="37">
        <f>F56+F57</f>
        <v>0.49979600000000013</v>
      </c>
      <c r="G60" s="37">
        <f>G56+G57</f>
        <v>0.51169600000000015</v>
      </c>
      <c r="I60"/>
    </row>
    <row r="61" spans="1:9" ht="23.25" customHeight="1" thickBot="1" x14ac:dyDescent="0.3">
      <c r="A61" s="26" t="s">
        <v>72</v>
      </c>
      <c r="B61" s="29" t="s">
        <v>73</v>
      </c>
      <c r="C61" s="51" t="s">
        <v>86</v>
      </c>
      <c r="D61" s="51"/>
      <c r="E61" s="37">
        <f>E46</f>
        <v>1.1900000000000001E-2</v>
      </c>
      <c r="F61" s="37">
        <f>F46</f>
        <v>1.1900000000000001E-2</v>
      </c>
      <c r="G61" s="37">
        <f>G46</f>
        <v>1.1900000000000001E-2</v>
      </c>
      <c r="I61"/>
    </row>
    <row r="62" spans="1:9" ht="23.25" customHeight="1" thickBot="1" x14ac:dyDescent="0.3">
      <c r="A62" s="23" t="s">
        <v>74</v>
      </c>
      <c r="B62" s="8" t="s">
        <v>75</v>
      </c>
      <c r="C62" s="38" t="s">
        <v>87</v>
      </c>
      <c r="D62" s="39"/>
      <c r="E62" s="69">
        <f>E60/E61</f>
        <v>51.773109243697483</v>
      </c>
      <c r="F62" s="69">
        <f>F60/F61</f>
        <v>41.999663865546225</v>
      </c>
      <c r="G62" s="69">
        <f>G60/G61</f>
        <v>42.999663865546225</v>
      </c>
      <c r="I62"/>
    </row>
    <row r="63" spans="1:9" ht="23.25" customHeight="1" thickBot="1" x14ac:dyDescent="0.3">
      <c r="A63" s="23" t="s">
        <v>76</v>
      </c>
      <c r="B63" s="8" t="s">
        <v>77</v>
      </c>
      <c r="C63" s="38" t="s">
        <v>87</v>
      </c>
      <c r="D63" s="39"/>
      <c r="E63" s="69">
        <f>E62</f>
        <v>51.773109243697483</v>
      </c>
      <c r="F63" s="69">
        <f>F62</f>
        <v>41.999663865546225</v>
      </c>
      <c r="G63" s="69">
        <f>G62</f>
        <v>42.999663865546225</v>
      </c>
      <c r="I63"/>
    </row>
    <row r="64" spans="1:9" ht="16.5" thickBot="1" x14ac:dyDescent="0.3">
      <c r="A64" s="2" t="s">
        <v>3</v>
      </c>
    </row>
    <row r="65" spans="1:9" ht="19.5" thickBot="1" x14ac:dyDescent="0.35">
      <c r="A65" s="55" t="s">
        <v>78</v>
      </c>
      <c r="B65" s="55"/>
      <c r="C65" s="56" t="s">
        <v>102</v>
      </c>
      <c r="D65" s="56"/>
      <c r="E65" s="68"/>
      <c r="F65" s="68"/>
    </row>
    <row r="66" spans="1:9" ht="19.5" thickBot="1" x14ac:dyDescent="0.35">
      <c r="A66" s="55" t="s">
        <v>79</v>
      </c>
      <c r="B66" s="55"/>
      <c r="C66" s="56" t="s">
        <v>103</v>
      </c>
      <c r="D66" s="56"/>
      <c r="E66" s="68"/>
      <c r="F66" s="68"/>
    </row>
    <row r="67" spans="1:9" ht="19.5" thickBot="1" x14ac:dyDescent="0.35">
      <c r="A67" s="55" t="s">
        <v>80</v>
      </c>
      <c r="B67" s="55"/>
      <c r="C67" s="57">
        <v>499426515</v>
      </c>
      <c r="D67" s="56"/>
      <c r="E67" s="68"/>
      <c r="F67" s="68"/>
    </row>
    <row r="68" spans="1:9" ht="19.5" thickBot="1" x14ac:dyDescent="0.35">
      <c r="A68" s="55" t="s">
        <v>81</v>
      </c>
      <c r="B68" s="55"/>
      <c r="C68" s="66" t="s">
        <v>104</v>
      </c>
      <c r="D68" s="56"/>
      <c r="E68" s="68"/>
      <c r="F68" s="68"/>
    </row>
    <row r="69" spans="1:9" ht="19.5" thickBot="1" x14ac:dyDescent="0.35">
      <c r="A69" s="55" t="s">
        <v>82</v>
      </c>
      <c r="B69" s="55"/>
      <c r="C69" s="67"/>
      <c r="D69" s="56"/>
      <c r="E69" s="68"/>
      <c r="F69" s="68"/>
    </row>
    <row r="70" spans="1:9" ht="19.5" thickBot="1" x14ac:dyDescent="0.35">
      <c r="A70" s="55" t="s">
        <v>83</v>
      </c>
      <c r="B70" s="55"/>
      <c r="C70" s="56" t="s">
        <v>97</v>
      </c>
      <c r="D70" s="56"/>
      <c r="E70" s="68"/>
      <c r="F70" s="68"/>
    </row>
    <row r="71" spans="1:9" x14ac:dyDescent="0.25">
      <c r="A71" s="4" t="s">
        <v>3</v>
      </c>
    </row>
    <row r="72" spans="1:9" ht="15.75" x14ac:dyDescent="0.25">
      <c r="A72" s="2" t="s">
        <v>3</v>
      </c>
    </row>
    <row r="73" spans="1:9" ht="15.75" x14ac:dyDescent="0.25">
      <c r="A73" s="3"/>
    </row>
    <row r="74" spans="1:9" ht="15.75" x14ac:dyDescent="0.25">
      <c r="A74" s="58"/>
      <c r="B74" s="58"/>
      <c r="C74" s="58"/>
      <c r="D74" s="58"/>
      <c r="E74" s="58"/>
      <c r="F74" s="58"/>
      <c r="G74" s="58"/>
      <c r="H74" s="58"/>
      <c r="I74" s="58"/>
    </row>
    <row r="75" spans="1:9" ht="15.75" x14ac:dyDescent="0.25">
      <c r="A75" s="59"/>
      <c r="B75" s="59"/>
      <c r="C75" s="59"/>
      <c r="D75" s="59"/>
      <c r="E75" s="59"/>
      <c r="F75" s="59"/>
      <c r="G75" s="59"/>
      <c r="H75" s="59"/>
      <c r="I75" s="59"/>
    </row>
    <row r="76" spans="1:9" ht="15.75" x14ac:dyDescent="0.25">
      <c r="A76" s="58"/>
      <c r="B76" s="58"/>
      <c r="C76" s="58"/>
      <c r="D76" s="58"/>
      <c r="E76" s="58"/>
      <c r="F76" s="58"/>
      <c r="G76" s="58"/>
      <c r="H76" s="58"/>
      <c r="I76" s="58"/>
    </row>
    <row r="77" spans="1:9" ht="15.75" x14ac:dyDescent="0.25">
      <c r="A77" s="58"/>
      <c r="B77" s="58"/>
      <c r="C77" s="58"/>
      <c r="D77" s="58"/>
      <c r="E77" s="58"/>
      <c r="F77" s="58"/>
      <c r="G77" s="58"/>
      <c r="H77" s="58"/>
      <c r="I77" s="58"/>
    </row>
    <row r="78" spans="1:9" ht="15.75" x14ac:dyDescent="0.25">
      <c r="A78" s="5" t="s">
        <v>3</v>
      </c>
    </row>
  </sheetData>
  <mergeCells count="50">
    <mergeCell ref="A74:I74"/>
    <mergeCell ref="A75:I75"/>
    <mergeCell ref="A76:I76"/>
    <mergeCell ref="A77:I77"/>
    <mergeCell ref="C3:G3"/>
    <mergeCell ref="C4:G4"/>
    <mergeCell ref="C5:G5"/>
    <mergeCell ref="C6:G6"/>
    <mergeCell ref="C7:G7"/>
    <mergeCell ref="C8:G8"/>
    <mergeCell ref="A68:B68"/>
    <mergeCell ref="C68:D68"/>
    <mergeCell ref="A69:B69"/>
    <mergeCell ref="C69:D69"/>
    <mergeCell ref="A70:B70"/>
    <mergeCell ref="C70:D70"/>
    <mergeCell ref="A65:B65"/>
    <mergeCell ref="C65:D65"/>
    <mergeCell ref="A66:B66"/>
    <mergeCell ref="C66:D66"/>
    <mergeCell ref="A67:B67"/>
    <mergeCell ref="C67:D67"/>
    <mergeCell ref="A1:G1"/>
    <mergeCell ref="B53:B54"/>
    <mergeCell ref="A10:A13"/>
    <mergeCell ref="B10:G10"/>
    <mergeCell ref="B11:B13"/>
    <mergeCell ref="C11:C13"/>
    <mergeCell ref="D11:G11"/>
    <mergeCell ref="B52:G52"/>
    <mergeCell ref="C14:G14"/>
    <mergeCell ref="C19:G19"/>
    <mergeCell ref="C22:G22"/>
    <mergeCell ref="C25:G25"/>
    <mergeCell ref="C30:G30"/>
    <mergeCell ref="A34:G34"/>
    <mergeCell ref="A39:G39"/>
    <mergeCell ref="C63:D63"/>
    <mergeCell ref="A41:G41"/>
    <mergeCell ref="A45:G45"/>
    <mergeCell ref="A52:A54"/>
    <mergeCell ref="C53:D54"/>
    <mergeCell ref="C55:D55"/>
    <mergeCell ref="C56:D56"/>
    <mergeCell ref="C57:D57"/>
    <mergeCell ref="C58:D58"/>
    <mergeCell ref="C59:D59"/>
    <mergeCell ref="C60:D60"/>
    <mergeCell ref="C61:D61"/>
    <mergeCell ref="C62:D62"/>
  </mergeCells>
  <hyperlinks>
    <hyperlink ref="C68" r:id="rId1"/>
  </hyperlinks>
  <pageMargins left="0.70866141732283472" right="0.11811023622047245" top="0.59055118110236227" bottom="0.39370078740157483" header="0.31496062992125984" footer="0.31496062992125984"/>
  <pageSetup paperSize="9" scale="53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odpadní</vt:lpstr>
      <vt:lpstr>odpadní!Oblast_tisku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2016-06-27T09:51:34Z</cp:lastPrinted>
  <dcterms:created xsi:type="dcterms:W3CDTF">2014-11-30T19:20:05Z</dcterms:created>
  <dcterms:modified xsi:type="dcterms:W3CDTF">2017-04-20T07:31:37Z</dcterms:modified>
</cp:coreProperties>
</file>